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940" yWindow="-80" windowWidth="16320" windowHeight="13880" tabRatio="500"/>
  </bookViews>
  <sheets>
    <sheet name="Fig 2-s3" sheetId="2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26" i="2"/>
  <c r="H26"/>
  <c r="F26"/>
  <c r="G25"/>
  <c r="H25"/>
  <c r="F25"/>
  <c r="Q19"/>
  <c r="P19"/>
  <c r="O19"/>
  <c r="N19"/>
  <c r="M19"/>
  <c r="L19"/>
  <c r="M8"/>
  <c r="M10"/>
  <c r="N10"/>
  <c r="O10"/>
  <c r="P10"/>
  <c r="Q10"/>
  <c r="L10"/>
  <c r="Q18"/>
  <c r="P18"/>
  <c r="O18"/>
  <c r="N18"/>
  <c r="M18"/>
  <c r="L18"/>
  <c r="Q17"/>
  <c r="P17"/>
  <c r="O17"/>
  <c r="N17"/>
  <c r="M17"/>
  <c r="L17"/>
  <c r="Q16"/>
  <c r="P16"/>
  <c r="O16"/>
  <c r="N16"/>
  <c r="M16"/>
  <c r="L16"/>
  <c r="M9"/>
  <c r="N9"/>
  <c r="O9"/>
  <c r="P9"/>
  <c r="Q9"/>
  <c r="L9"/>
  <c r="N8"/>
  <c r="O8"/>
  <c r="P8"/>
  <c r="Q8"/>
  <c r="L8"/>
  <c r="M7"/>
  <c r="N7"/>
  <c r="O7"/>
  <c r="P7"/>
  <c r="Q7"/>
  <c r="L7"/>
</calcChain>
</file>

<file path=xl/sharedStrings.xml><?xml version="1.0" encoding="utf-8"?>
<sst xmlns="http://schemas.openxmlformats.org/spreadsheetml/2006/main" count="51" uniqueCount="28">
  <si>
    <t>1st</t>
    <phoneticPr fontId="1"/>
  </si>
  <si>
    <t>2nd</t>
    <phoneticPr fontId="1"/>
  </si>
  <si>
    <t>Figure 4A : VemP pulse-chase in an E. coli ΔppiD strain</t>
    <phoneticPr fontId="1"/>
  </si>
  <si>
    <t>Band Intensity</t>
    <phoneticPr fontId="1"/>
  </si>
  <si>
    <t>Chase</t>
    <phoneticPr fontId="1"/>
  </si>
  <si>
    <t>Chase(min)</t>
  </si>
  <si>
    <t>Chase(min)</t>
    <phoneticPr fontId="1"/>
  </si>
  <si>
    <t>AP-un</t>
  </si>
  <si>
    <t>AP-un</t>
    <phoneticPr fontId="1"/>
  </si>
  <si>
    <t>AP-pro</t>
  </si>
  <si>
    <t>AP-pro</t>
    <phoneticPr fontId="1"/>
  </si>
  <si>
    <t>Mol (Correction of Met content)</t>
    <phoneticPr fontId="1"/>
  </si>
  <si>
    <t>AP (%)</t>
    <phoneticPr fontId="1"/>
  </si>
  <si>
    <t>S.D.</t>
    <phoneticPr fontId="1"/>
  </si>
  <si>
    <t>Arrested VemP (%)</t>
    <phoneticPr fontId="1"/>
  </si>
  <si>
    <t>Average</t>
    <phoneticPr fontId="1"/>
  </si>
  <si>
    <t>Met contents</t>
    <phoneticPr fontId="1"/>
  </si>
  <si>
    <t>AP-un</t>
    <phoneticPr fontId="1"/>
  </si>
  <si>
    <t>AP-pro</t>
    <phoneticPr fontId="1"/>
  </si>
  <si>
    <t>AP (%) : Arrested VemP (%) = (AP-un + AP-pro)/(FL + AP-un + AP-pro) x 100</t>
    <phoneticPr fontId="1"/>
  </si>
  <si>
    <t>FL-m</t>
    <phoneticPr fontId="1"/>
  </si>
  <si>
    <t>secA+</t>
    <phoneticPr fontId="1"/>
  </si>
  <si>
    <t>secA51</t>
    <phoneticPr fontId="1"/>
  </si>
  <si>
    <t>secA+</t>
    <phoneticPr fontId="1"/>
  </si>
  <si>
    <t>FL-p</t>
    <phoneticPr fontId="1"/>
  </si>
  <si>
    <t>secA+</t>
    <phoneticPr fontId="1"/>
  </si>
  <si>
    <t>secA51</t>
    <phoneticPr fontId="1"/>
  </si>
  <si>
    <t>secA51</t>
    <phoneticPr fontId="1"/>
  </si>
</sst>
</file>

<file path=xl/styles.xml><?xml version="1.0" encoding="utf-8"?>
<styleSheet xmlns="http://schemas.openxmlformats.org/spreadsheetml/2006/main">
  <fonts count="2">
    <font>
      <sz val="11"/>
      <name val="ＭＳ Ｐゴシック"/>
      <charset val="128"/>
    </font>
    <font>
      <sz val="6"/>
      <name val="ＭＳ Ｐゴシック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0" xfId="0" applyFill="1" applyBorder="1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 2-s3'!$E$30</c:f>
              <c:strCache>
                <c:ptCount val="1"/>
                <c:pt idx="0">
                  <c:v>secA+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 2-s3'!$F$34:$H$34</c:f>
                <c:numCache>
                  <c:formatCode>General</c:formatCode>
                  <c:ptCount val="3"/>
                  <c:pt idx="0">
                    <c:v>5.515</c:v>
                  </c:pt>
                  <c:pt idx="1">
                    <c:v>1.839</c:v>
                  </c:pt>
                  <c:pt idx="2">
                    <c:v>1.202</c:v>
                  </c:pt>
                </c:numCache>
              </c:numRef>
            </c:plus>
            <c:minus>
              <c:numRef>
                <c:f>'Fig 2-s3'!$F$34:$H$34</c:f>
                <c:numCache>
                  <c:formatCode>General</c:formatCode>
                  <c:ptCount val="3"/>
                  <c:pt idx="0">
                    <c:v>5.515</c:v>
                  </c:pt>
                  <c:pt idx="1">
                    <c:v>1.839</c:v>
                  </c:pt>
                  <c:pt idx="2">
                    <c:v>1.202</c:v>
                  </c:pt>
                </c:numCache>
              </c:numRef>
            </c:minus>
          </c:errBars>
          <c:xVal>
            <c:numRef>
              <c:f>'Fig 2-s3'!$F$29:$H$29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 2-s3'!$F$30:$H$30</c:f>
              <c:numCache>
                <c:formatCode>General</c:formatCode>
                <c:ptCount val="3"/>
                <c:pt idx="0">
                  <c:v>44.2</c:v>
                </c:pt>
                <c:pt idx="1">
                  <c:v>25.1</c:v>
                </c:pt>
                <c:pt idx="2">
                  <c:v>10.3</c:v>
                </c:pt>
              </c:numCache>
            </c:numRef>
          </c:yVal>
        </c:ser>
        <c:ser>
          <c:idx val="1"/>
          <c:order val="1"/>
          <c:tx>
            <c:strRef>
              <c:f>'Fig 2-s3'!$E$31</c:f>
              <c:strCache>
                <c:ptCount val="1"/>
                <c:pt idx="0">
                  <c:v>secA51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bg1"/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 2-s3'!$F$35:$H$35</c:f>
                <c:numCache>
                  <c:formatCode>General</c:formatCode>
                  <c:ptCount val="3"/>
                  <c:pt idx="0">
                    <c:v>2.263</c:v>
                  </c:pt>
                  <c:pt idx="1">
                    <c:v>2.546</c:v>
                  </c:pt>
                  <c:pt idx="2">
                    <c:v>4.101</c:v>
                  </c:pt>
                </c:numCache>
              </c:numRef>
            </c:plus>
            <c:minus>
              <c:numRef>
                <c:f>'Fig 2-s3'!$F$35:$H$35</c:f>
                <c:numCache>
                  <c:formatCode>General</c:formatCode>
                  <c:ptCount val="3"/>
                  <c:pt idx="0">
                    <c:v>2.263</c:v>
                  </c:pt>
                  <c:pt idx="1">
                    <c:v>2.546</c:v>
                  </c:pt>
                  <c:pt idx="2">
                    <c:v>4.101</c:v>
                  </c:pt>
                </c:numCache>
              </c:numRef>
            </c:minus>
          </c:errBars>
          <c:xVal>
            <c:numRef>
              <c:f>'Fig 2-s3'!$F$29:$H$29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 2-s3'!$F$31:$H$31</c:f>
              <c:numCache>
                <c:formatCode>General</c:formatCode>
                <c:ptCount val="3"/>
                <c:pt idx="0">
                  <c:v>81.8</c:v>
                </c:pt>
                <c:pt idx="1">
                  <c:v>70.8</c:v>
                </c:pt>
                <c:pt idx="2">
                  <c:v>56.1</c:v>
                </c:pt>
              </c:numCache>
            </c:numRef>
          </c:yVal>
        </c:ser>
        <c:axId val="588414792"/>
        <c:axId val="588418232"/>
      </c:scatterChart>
      <c:valAx>
        <c:axId val="588414792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88418232"/>
        <c:crosses val="autoZero"/>
        <c:crossBetween val="midCat"/>
      </c:valAx>
      <c:valAx>
        <c:axId val="588418232"/>
        <c:scaling>
          <c:orientation val="minMax"/>
          <c:max val="100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88414792"/>
        <c:crosses val="autoZero"/>
        <c:crossBetween val="midCat"/>
        <c:majorUnit val="20.0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28</xdr:row>
      <xdr:rowOff>12700</xdr:rowOff>
    </xdr:from>
    <xdr:to>
      <xdr:col>15</xdr:col>
      <xdr:colOff>12700</xdr:colOff>
      <xdr:row>37</xdr:row>
      <xdr:rowOff>8466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35"/>
  <sheetViews>
    <sheetView tabSelected="1" topLeftCell="A5" workbookViewId="0">
      <selection activeCell="G35" sqref="G35"/>
    </sheetView>
  </sheetViews>
  <sheetFormatPr baseColWidth="12" defaultRowHeight="17"/>
  <cols>
    <col min="2" max="2" width="10.33203125" customWidth="1"/>
    <col min="3" max="10" width="7.1640625" customWidth="1"/>
    <col min="11" max="11" width="9.33203125" customWidth="1"/>
    <col min="12" max="48" width="7.1640625" customWidth="1"/>
  </cols>
  <sheetData>
    <row r="1" spans="1:17">
      <c r="A1" t="s">
        <v>2</v>
      </c>
      <c r="K1" t="s">
        <v>16</v>
      </c>
      <c r="M1" t="s">
        <v>20</v>
      </c>
      <c r="N1">
        <v>2</v>
      </c>
      <c r="O1" t="s">
        <v>17</v>
      </c>
      <c r="P1">
        <v>5</v>
      </c>
    </row>
    <row r="2" spans="1:17">
      <c r="O2" t="s">
        <v>18</v>
      </c>
      <c r="P2">
        <v>2</v>
      </c>
    </row>
    <row r="4" spans="1:17">
      <c r="B4" t="s">
        <v>3</v>
      </c>
      <c r="K4" t="s">
        <v>11</v>
      </c>
    </row>
    <row r="5" spans="1:17">
      <c r="B5" t="s">
        <v>0</v>
      </c>
      <c r="C5" s="1" t="s">
        <v>25</v>
      </c>
      <c r="D5" s="2"/>
      <c r="E5" s="3"/>
      <c r="F5" s="1" t="s">
        <v>26</v>
      </c>
      <c r="G5" s="2"/>
      <c r="H5" s="3"/>
      <c r="K5" t="s">
        <v>0</v>
      </c>
      <c r="L5" s="1" t="s">
        <v>25</v>
      </c>
      <c r="M5" s="2"/>
      <c r="N5" s="3"/>
      <c r="O5" s="1" t="s">
        <v>27</v>
      </c>
      <c r="P5" s="2"/>
      <c r="Q5" s="3"/>
    </row>
    <row r="6" spans="1:17">
      <c r="B6" t="s">
        <v>6</v>
      </c>
      <c r="C6" s="4">
        <v>0.5</v>
      </c>
      <c r="D6" s="5">
        <v>1</v>
      </c>
      <c r="E6" s="6">
        <v>2</v>
      </c>
      <c r="F6" s="4">
        <v>0.5</v>
      </c>
      <c r="G6" s="5">
        <v>1</v>
      </c>
      <c r="H6" s="6">
        <v>2</v>
      </c>
      <c r="K6" t="s">
        <v>6</v>
      </c>
      <c r="L6" s="4">
        <v>0.5</v>
      </c>
      <c r="M6" s="5">
        <v>1</v>
      </c>
      <c r="N6" s="6">
        <v>2</v>
      </c>
      <c r="O6" s="4">
        <v>0.5</v>
      </c>
      <c r="P6" s="5">
        <v>1</v>
      </c>
      <c r="Q6" s="6">
        <v>2</v>
      </c>
    </row>
    <row r="7" spans="1:17">
      <c r="B7" t="s">
        <v>24</v>
      </c>
      <c r="C7" s="4">
        <v>135</v>
      </c>
      <c r="D7" s="5">
        <v>94.9</v>
      </c>
      <c r="E7" s="6">
        <v>79.400000000000006</v>
      </c>
      <c r="F7" s="4">
        <v>371</v>
      </c>
      <c r="G7" s="5">
        <v>447</v>
      </c>
      <c r="H7" s="6">
        <v>502</v>
      </c>
      <c r="K7" t="s">
        <v>24</v>
      </c>
      <c r="L7" s="4">
        <f>C7/5</f>
        <v>27</v>
      </c>
      <c r="M7" s="5">
        <f t="shared" ref="M7:Q7" si="0">D7/5</f>
        <v>18.98</v>
      </c>
      <c r="N7" s="5">
        <f t="shared" si="0"/>
        <v>15.88</v>
      </c>
      <c r="O7" s="4">
        <f t="shared" si="0"/>
        <v>74.2</v>
      </c>
      <c r="P7" s="5">
        <f t="shared" si="0"/>
        <v>89.4</v>
      </c>
      <c r="Q7" s="6">
        <f t="shared" si="0"/>
        <v>100.4</v>
      </c>
    </row>
    <row r="8" spans="1:17">
      <c r="B8" t="s">
        <v>20</v>
      </c>
      <c r="C8" s="4">
        <v>1721</v>
      </c>
      <c r="D8" s="5">
        <v>1536</v>
      </c>
      <c r="E8" s="6">
        <v>1174</v>
      </c>
      <c r="F8" s="4">
        <v>433</v>
      </c>
      <c r="G8" s="5">
        <v>416</v>
      </c>
      <c r="H8" s="6">
        <v>634</v>
      </c>
      <c r="K8" t="s">
        <v>20</v>
      </c>
      <c r="L8" s="4">
        <f>C8/2</f>
        <v>860.5</v>
      </c>
      <c r="M8" s="5">
        <f>D8/2</f>
        <v>768</v>
      </c>
      <c r="N8" s="5">
        <f t="shared" ref="N8:Q8" si="1">E8/2</f>
        <v>587</v>
      </c>
      <c r="O8" s="4">
        <f t="shared" si="1"/>
        <v>216.5</v>
      </c>
      <c r="P8" s="5">
        <f t="shared" si="1"/>
        <v>208</v>
      </c>
      <c r="Q8" s="6">
        <f t="shared" si="1"/>
        <v>317</v>
      </c>
    </row>
    <row r="9" spans="1:17">
      <c r="B9" t="s">
        <v>8</v>
      </c>
      <c r="C9" s="4">
        <v>883</v>
      </c>
      <c r="D9" s="5">
        <v>463</v>
      </c>
      <c r="E9" s="6">
        <v>147</v>
      </c>
      <c r="F9" s="4">
        <v>4980</v>
      </c>
      <c r="G9" s="5">
        <v>2601</v>
      </c>
      <c r="H9" s="6">
        <v>1791</v>
      </c>
      <c r="K9" t="s">
        <v>8</v>
      </c>
      <c r="L9" s="4">
        <f>C9/5</f>
        <v>176.6</v>
      </c>
      <c r="M9" s="5">
        <f t="shared" ref="M9:Q9" si="2">D9/5</f>
        <v>92.6</v>
      </c>
      <c r="N9" s="5">
        <f t="shared" si="2"/>
        <v>29.4</v>
      </c>
      <c r="O9" s="4">
        <f t="shared" si="2"/>
        <v>996</v>
      </c>
      <c r="P9" s="5">
        <f t="shared" si="2"/>
        <v>520.20000000000005</v>
      </c>
      <c r="Q9" s="6">
        <f t="shared" si="2"/>
        <v>358.2</v>
      </c>
    </row>
    <row r="10" spans="1:17">
      <c r="B10" t="s">
        <v>10</v>
      </c>
      <c r="C10" s="7">
        <v>844</v>
      </c>
      <c r="D10" s="8">
        <v>305</v>
      </c>
      <c r="E10" s="9">
        <v>65.900000000000006</v>
      </c>
      <c r="F10" s="7">
        <v>927</v>
      </c>
      <c r="G10" s="8">
        <v>533</v>
      </c>
      <c r="H10" s="9">
        <v>487</v>
      </c>
      <c r="K10" t="s">
        <v>10</v>
      </c>
      <c r="L10" s="4">
        <f>C10/2</f>
        <v>422</v>
      </c>
      <c r="M10" s="5">
        <f t="shared" ref="M10:Q10" si="3">D10/2</f>
        <v>152.5</v>
      </c>
      <c r="N10" s="5">
        <f t="shared" si="3"/>
        <v>32.950000000000003</v>
      </c>
      <c r="O10" s="4">
        <f t="shared" si="3"/>
        <v>463.5</v>
      </c>
      <c r="P10" s="5">
        <f t="shared" si="3"/>
        <v>266.5</v>
      </c>
      <c r="Q10" s="6">
        <f t="shared" si="3"/>
        <v>243.5</v>
      </c>
    </row>
    <row r="11" spans="1:17">
      <c r="K11" t="s">
        <v>12</v>
      </c>
      <c r="L11" s="7">
        <v>40.299999999999997</v>
      </c>
      <c r="M11" s="8">
        <v>23.8</v>
      </c>
      <c r="N11" s="9">
        <v>9.4</v>
      </c>
      <c r="O11" s="7">
        <v>83.4</v>
      </c>
      <c r="P11" s="8">
        <v>72.599999999999994</v>
      </c>
      <c r="Q11" s="9">
        <v>59</v>
      </c>
    </row>
    <row r="14" spans="1:17">
      <c r="B14" t="s">
        <v>1</v>
      </c>
      <c r="C14" s="1" t="s">
        <v>25</v>
      </c>
      <c r="D14" s="2"/>
      <c r="E14" s="3"/>
      <c r="F14" s="1" t="s">
        <v>27</v>
      </c>
      <c r="G14" s="2"/>
      <c r="H14" s="3"/>
      <c r="K14" t="s">
        <v>1</v>
      </c>
      <c r="L14" s="1" t="s">
        <v>25</v>
      </c>
      <c r="M14" s="2"/>
      <c r="N14" s="3"/>
      <c r="O14" s="1" t="s">
        <v>27</v>
      </c>
      <c r="P14" s="2"/>
      <c r="Q14" s="3"/>
    </row>
    <row r="15" spans="1:17">
      <c r="B15" t="s">
        <v>6</v>
      </c>
      <c r="C15" s="4">
        <v>0.5</v>
      </c>
      <c r="D15" s="5">
        <v>1</v>
      </c>
      <c r="E15" s="6">
        <v>2</v>
      </c>
      <c r="F15" s="4">
        <v>0.5</v>
      </c>
      <c r="G15" s="5">
        <v>1</v>
      </c>
      <c r="H15" s="6">
        <v>2</v>
      </c>
      <c r="K15" t="s">
        <v>5</v>
      </c>
      <c r="L15" s="4">
        <v>0.5</v>
      </c>
      <c r="M15" s="5">
        <v>1</v>
      </c>
      <c r="N15" s="6">
        <v>2</v>
      </c>
      <c r="O15" s="4">
        <v>0.5</v>
      </c>
      <c r="P15" s="5">
        <v>1</v>
      </c>
      <c r="Q15" s="6">
        <v>2</v>
      </c>
    </row>
    <row r="16" spans="1:17">
      <c r="B16" t="s">
        <v>24</v>
      </c>
      <c r="C16" s="4">
        <v>264</v>
      </c>
      <c r="D16" s="5">
        <v>234</v>
      </c>
      <c r="E16" s="6">
        <v>100</v>
      </c>
      <c r="F16">
        <v>1610</v>
      </c>
      <c r="G16">
        <v>2244</v>
      </c>
      <c r="H16" s="6">
        <v>2245</v>
      </c>
      <c r="K16" t="s">
        <v>24</v>
      </c>
      <c r="L16" s="4">
        <f>C16/5</f>
        <v>52.8</v>
      </c>
      <c r="M16" s="5">
        <f t="shared" ref="M16" si="4">D16/5</f>
        <v>46.8</v>
      </c>
      <c r="N16" s="5">
        <f t="shared" ref="N16" si="5">E16/5</f>
        <v>20</v>
      </c>
      <c r="O16" s="4">
        <f t="shared" ref="O16" si="6">F16/5</f>
        <v>322</v>
      </c>
      <c r="P16" s="5">
        <f t="shared" ref="P16" si="7">G16/5</f>
        <v>448.8</v>
      </c>
      <c r="Q16" s="6">
        <f t="shared" ref="Q16" si="8">H16/5</f>
        <v>449</v>
      </c>
    </row>
    <row r="17" spans="2:17">
      <c r="B17" t="s">
        <v>20</v>
      </c>
      <c r="C17" s="4">
        <v>5520</v>
      </c>
      <c r="D17" s="5">
        <v>4629</v>
      </c>
      <c r="E17" s="6">
        <v>3691</v>
      </c>
      <c r="F17" s="4">
        <v>1350</v>
      </c>
      <c r="G17" s="5">
        <v>2111</v>
      </c>
      <c r="H17" s="6">
        <v>2556</v>
      </c>
      <c r="K17" t="s">
        <v>20</v>
      </c>
      <c r="L17" s="4">
        <f>C17/2</f>
        <v>2760</v>
      </c>
      <c r="M17" s="5">
        <f t="shared" ref="M17" si="9">D17/2</f>
        <v>2314.5</v>
      </c>
      <c r="N17" s="5">
        <f t="shared" ref="N17" si="10">E17/2</f>
        <v>1845.5</v>
      </c>
      <c r="O17" s="4">
        <f t="shared" ref="O17" si="11">F17/2</f>
        <v>675</v>
      </c>
      <c r="P17" s="5">
        <f t="shared" ref="P17" si="12">G17/2</f>
        <v>1055.5</v>
      </c>
      <c r="Q17" s="6">
        <f t="shared" ref="Q17" si="13">H17/2</f>
        <v>1278</v>
      </c>
    </row>
    <row r="18" spans="2:17">
      <c r="B18" t="s">
        <v>8</v>
      </c>
      <c r="C18" s="4">
        <v>4602</v>
      </c>
      <c r="D18" s="26">
        <v>1987</v>
      </c>
      <c r="E18" s="6">
        <v>723</v>
      </c>
      <c r="F18" s="4">
        <v>14040</v>
      </c>
      <c r="G18" s="26">
        <v>11340</v>
      </c>
      <c r="H18" s="6">
        <v>5764</v>
      </c>
      <c r="K18" t="s">
        <v>7</v>
      </c>
      <c r="L18" s="4">
        <f>C18/5</f>
        <v>920.4</v>
      </c>
      <c r="M18" s="5">
        <f t="shared" ref="M18" si="14">D18/5</f>
        <v>397.4</v>
      </c>
      <c r="N18" s="5">
        <f t="shared" ref="N18" si="15">E18/5</f>
        <v>144.6</v>
      </c>
      <c r="O18" s="4">
        <f t="shared" ref="O18" si="16">F18/5</f>
        <v>2808</v>
      </c>
      <c r="P18" s="5">
        <f t="shared" ref="P18" si="17">G18/5</f>
        <v>2268</v>
      </c>
      <c r="Q18" s="6">
        <f t="shared" ref="Q18" si="18">H18/5</f>
        <v>1152.8</v>
      </c>
    </row>
    <row r="19" spans="2:17">
      <c r="B19" t="s">
        <v>10</v>
      </c>
      <c r="C19" s="7">
        <v>3368</v>
      </c>
      <c r="D19" s="8">
        <v>897</v>
      </c>
      <c r="E19" s="9">
        <v>177</v>
      </c>
      <c r="F19" s="7">
        <v>2467</v>
      </c>
      <c r="G19" s="8">
        <v>2159</v>
      </c>
      <c r="H19" s="9">
        <v>1621</v>
      </c>
      <c r="K19" t="s">
        <v>9</v>
      </c>
      <c r="L19" s="4">
        <f>C19/2</f>
        <v>1684</v>
      </c>
      <c r="M19" s="5">
        <f t="shared" ref="M19" si="19">D19/2</f>
        <v>448.5</v>
      </c>
      <c r="N19" s="5">
        <f t="shared" ref="N19" si="20">E19/2</f>
        <v>88.5</v>
      </c>
      <c r="O19" s="4">
        <f t="shared" ref="O19" si="21">F19/2</f>
        <v>1233.5</v>
      </c>
      <c r="P19" s="5">
        <f t="shared" ref="P19" si="22">G19/2</f>
        <v>1079.5</v>
      </c>
      <c r="Q19" s="6">
        <f t="shared" ref="Q19" si="23">H19/2</f>
        <v>810.5</v>
      </c>
    </row>
    <row r="20" spans="2:17">
      <c r="K20" t="s">
        <v>12</v>
      </c>
      <c r="L20" s="7">
        <v>48.1</v>
      </c>
      <c r="M20" s="8">
        <v>26.4</v>
      </c>
      <c r="N20" s="9">
        <v>11.1</v>
      </c>
      <c r="O20" s="7">
        <v>80.2</v>
      </c>
      <c r="P20" s="8">
        <v>69</v>
      </c>
      <c r="Q20" s="9">
        <v>53.2</v>
      </c>
    </row>
    <row r="22" spans="2:17">
      <c r="K22" t="s">
        <v>19</v>
      </c>
    </row>
    <row r="25" spans="2:17">
      <c r="F25">
        <f>AVERAGE(O11,O20)</f>
        <v>81.800000000000011</v>
      </c>
      <c r="G25">
        <f t="shared" ref="G25:H25" si="24">AVERAGE(P11,P20)</f>
        <v>70.8</v>
      </c>
      <c r="H25">
        <f t="shared" si="24"/>
        <v>56.1</v>
      </c>
    </row>
    <row r="26" spans="2:17">
      <c r="F26">
        <f>STDEV(O11,O20)</f>
        <v>2.2627416997967269</v>
      </c>
      <c r="G26">
        <f t="shared" ref="G26:H26" si="25">STDEV(P11,P20)</f>
        <v>2.5455844122714852</v>
      </c>
      <c r="H26">
        <f t="shared" si="25"/>
        <v>4.10121933088194</v>
      </c>
    </row>
    <row r="28" spans="2:17" ht="18" thickBot="1"/>
    <row r="29" spans="2:17">
      <c r="B29" t="s">
        <v>14</v>
      </c>
      <c r="D29" s="10" t="s">
        <v>15</v>
      </c>
      <c r="E29" s="11" t="s">
        <v>4</v>
      </c>
      <c r="F29" s="11">
        <v>0.5</v>
      </c>
      <c r="G29" s="11">
        <v>1</v>
      </c>
      <c r="H29" s="12">
        <v>2</v>
      </c>
    </row>
    <row r="30" spans="2:17">
      <c r="D30" s="13"/>
      <c r="E30" s="5" t="s">
        <v>21</v>
      </c>
      <c r="F30" s="5">
        <v>44.2</v>
      </c>
      <c r="G30" s="5">
        <v>25.1</v>
      </c>
      <c r="H30" s="14">
        <v>10.3</v>
      </c>
    </row>
    <row r="31" spans="2:17" ht="18" thickBot="1">
      <c r="D31" s="15"/>
      <c r="E31" s="16" t="s">
        <v>22</v>
      </c>
      <c r="F31" s="16">
        <v>81.8</v>
      </c>
      <c r="G31" s="16">
        <v>70.8</v>
      </c>
      <c r="H31" s="17">
        <v>56.1</v>
      </c>
    </row>
    <row r="32" spans="2:17" ht="18" thickBot="1"/>
    <row r="33" spans="4:8">
      <c r="D33" s="18" t="s">
        <v>13</v>
      </c>
      <c r="E33" s="19" t="s">
        <v>4</v>
      </c>
      <c r="F33" s="19">
        <v>0.5</v>
      </c>
      <c r="G33" s="19">
        <v>1</v>
      </c>
      <c r="H33" s="20">
        <v>2</v>
      </c>
    </row>
    <row r="34" spans="4:8">
      <c r="D34" s="21"/>
      <c r="E34" s="5" t="s">
        <v>23</v>
      </c>
      <c r="F34" s="5">
        <v>5.5149999999999997</v>
      </c>
      <c r="G34" s="5">
        <v>1.839</v>
      </c>
      <c r="H34" s="22">
        <v>1.202</v>
      </c>
    </row>
    <row r="35" spans="4:8" ht="18" thickBot="1">
      <c r="D35" s="23"/>
      <c r="E35" s="24" t="s">
        <v>22</v>
      </c>
      <c r="F35" s="24">
        <v>2.2629999999999999</v>
      </c>
      <c r="G35" s="24">
        <v>2.5459999999999998</v>
      </c>
      <c r="H35" s="25">
        <v>4.101</v>
      </c>
    </row>
  </sheetData>
  <phoneticPr fontId="1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 2-s3</vt:lpstr>
    </vt:vector>
  </TitlesOfParts>
  <Company>京都大学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 亮次</dc:creator>
  <cp:lastModifiedBy>宮崎 亮次</cp:lastModifiedBy>
  <dcterms:created xsi:type="dcterms:W3CDTF">2019-07-02T02:15:37Z</dcterms:created>
  <dcterms:modified xsi:type="dcterms:W3CDTF">2020-11-24T06:42:42Z</dcterms:modified>
</cp:coreProperties>
</file>